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3\5 MAYIS\"/>
    </mc:Choice>
  </mc:AlternateContent>
  <xr:revisionPtr revIDLastSave="0" documentId="13_ncr:1_{B6EAB399-1166-4D73-8EF8-BAB7B168278A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1" l="1"/>
  <c r="E25" i="1"/>
  <c r="E26" i="1" s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<sst xmlns="http://schemas.openxmlformats.org/spreadsheetml/2006/main" count="49" uniqueCount="41">
  <si>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</si>
  <si>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</si>
  <si>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</si>
  <si>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</si>
  <si>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</si>
  <si>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</si>
  <si>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</si>
  <si>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</si>
  <si>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</si>
  <si>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</si>
  <si>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</si>
  <si>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</si>
  <si>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</si>
  <si>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</si>
  <si>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</si>
  <si>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</si>
  <si>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</si>
  <si>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</si>
  <si>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</si>
  <si>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</si>
  <si>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</si>
  <si>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</si>
  <si>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</si>
  <si>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</si>
  <si>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</si>
  <si>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</si>
  <si>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</si>
  <si>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</si>
  <si>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</si>
  <si>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</si>
  <si>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</si>
  <si>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</si>
  <si>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</si>
  <si>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</si>
  <si>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</si>
  <si>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</si>
  <si>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UĞURLU İNŞAAT SANAYİ</t>
  </si>
  <si>
    <t>15,05,2023</t>
  </si>
  <si>
    <t>HİLAL ÇATI HAKAN FALAY</t>
  </si>
  <si>
    <t>KAYSERİ - NEVŞEHİR SEFERLERİ</t>
  </si>
  <si>
    <t>MEHMET YÖNTEM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</si>
</sst>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2" fillId="4" borderId="2" xfId="0" applyFont="1" applyFill="1" applyBorder="1" applyAlignment="1">
      <alignment horizontal="right" vertical="center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D26" sqref="D26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</cols>
  <sheetData>
    <row r="1" spans="1:24" ht="18.75" x14ac:dyDescent="0.25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33" t="s">
        <v>40</v>
      </c>
      <c r="C2" s="34"/>
      <c r="D2" s="2" t="s">
        <v>2</v>
      </c>
      <c r="E2" s="35" t="s">
        <v>39</v>
      </c>
      <c r="F2" s="35"/>
      <c r="G2" s="35"/>
      <c r="H2" s="35"/>
      <c r="I2" s="35"/>
      <c r="J2" s="35"/>
      <c r="K2" s="3" t="s">
        <v>3</v>
      </c>
      <c r="L2" s="4">
        <f ca="1">TODAY()</f>
        <v>45062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36" t="s">
        <v>4</v>
      </c>
      <c r="B3" s="36"/>
      <c r="C3" s="36"/>
      <c r="D3" s="36"/>
      <c r="E3" s="36"/>
      <c r="F3" s="6"/>
      <c r="G3" s="36" t="s">
        <v>5</v>
      </c>
      <c r="H3" s="36"/>
      <c r="I3" s="36"/>
      <c r="J3" s="36"/>
      <c r="K3" s="36"/>
      <c r="L3" s="36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30" t="s">
        <v>6</v>
      </c>
      <c r="B4" s="31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28" t="s">
        <v>36</v>
      </c>
      <c r="B5" s="29"/>
      <c r="C5" s="10" t="s">
        <v>37</v>
      </c>
      <c r="D5" s="11"/>
      <c r="E5" s="12">
        <v>56227</v>
      </c>
      <c r="F5" s="1"/>
      <c r="G5" s="13" t="str">
        <f t="shared" ref="G5:G6" si="0">IF(A5="","",(A5))</f>
        <v>UĞURLU İNŞAAT SANAYİ</v>
      </c>
      <c r="H5" s="12"/>
      <c r="I5" s="12">
        <v>20000</v>
      </c>
      <c r="J5" s="12"/>
      <c r="K5" s="12">
        <f>IF(G5="","",SUM(E5-H5-I5-J5))</f>
        <v>36227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28" t="s">
        <v>38</v>
      </c>
      <c r="B6" s="29"/>
      <c r="C6" s="10" t="s">
        <v>37</v>
      </c>
      <c r="D6" s="11"/>
      <c r="E6" s="12">
        <v>15205</v>
      </c>
      <c r="F6" s="1"/>
      <c r="G6" s="13" t="str">
        <f t="shared" si="0"/>
        <v>HİLAL ÇATI HAKAN FALAY</v>
      </c>
      <c r="H6" s="12">
        <v>500</v>
      </c>
      <c r="I6" s="12">
        <v>7461</v>
      </c>
      <c r="J6" s="12"/>
      <c r="K6" s="12">
        <f t="shared" ref="K6:K19" si="1">IF(G6="","",SUM(E6-H6-I6-J6))</f>
        <v>7244</v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28"/>
      <c r="B7" s="29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x14ac:dyDescent="0.25">
      <c r="A8" s="28"/>
      <c r="B8" s="29"/>
      <c r="C8" s="10"/>
      <c r="D8" s="11"/>
      <c r="E8" s="12"/>
      <c r="F8" s="1"/>
      <c r="G8" s="13" t="str">
        <f t="shared" ref="G8:G19" si="2">IF(A8="","",(A8))</f>
        <v/>
      </c>
      <c r="H8" s="12"/>
      <c r="I8" s="12"/>
      <c r="J8" s="12"/>
      <c r="K8" s="12" t="str">
        <f t="shared" si="1"/>
        <v/>
      </c>
      <c r="L8" s="1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x14ac:dyDescent="0.25">
      <c r="A9" s="28"/>
      <c r="B9" s="29"/>
      <c r="C9" s="10"/>
      <c r="D9" s="11"/>
      <c r="E9" s="12"/>
      <c r="F9" s="1"/>
      <c r="G9" s="13" t="str">
        <f t="shared" si="2"/>
        <v/>
      </c>
      <c r="H9" s="12"/>
      <c r="I9" s="12"/>
      <c r="J9" s="12"/>
      <c r="K9" s="12" t="str">
        <f t="shared" si="1"/>
        <v/>
      </c>
      <c r="L9" s="1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x14ac:dyDescent="0.25">
      <c r="A10" s="28"/>
      <c r="B10" s="29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x14ac:dyDescent="0.25">
      <c r="A11" s="28"/>
      <c r="B11" s="29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x14ac:dyDescent="0.25">
      <c r="A12" s="28"/>
      <c r="B12" s="29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x14ac:dyDescent="0.25">
      <c r="A13" s="28"/>
      <c r="B13" s="29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x14ac:dyDescent="0.25">
      <c r="A14" s="28"/>
      <c r="B14" s="29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x14ac:dyDescent="0.25">
      <c r="A15" s="28"/>
      <c r="B15" s="29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28"/>
      <c r="B16" s="29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28"/>
      <c r="B17" s="29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28"/>
      <c r="B18" s="29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28"/>
      <c r="B19" s="29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28"/>
      <c r="B20" s="29"/>
      <c r="C20" s="10"/>
      <c r="D20" s="11"/>
      <c r="E20" s="11"/>
      <c r="F20" s="1"/>
      <c r="G20" s="15" t="s">
        <v>16</v>
      </c>
      <c r="H20" s="16">
        <v>1000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28"/>
      <c r="B21" s="29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38" t="s">
        <v>17</v>
      </c>
      <c r="B22" s="38"/>
      <c r="C22" s="38"/>
      <c r="D22" s="38"/>
      <c r="E22" s="18">
        <f>SUM(E5:E21)</f>
        <v>71432</v>
      </c>
      <c r="F22" s="1"/>
      <c r="G22" s="17" t="s">
        <v>17</v>
      </c>
      <c r="H22" s="18">
        <f>SUM(H5:H21)</f>
        <v>1500</v>
      </c>
      <c r="I22" s="18">
        <f>SUM(I5:I21)</f>
        <v>27461</v>
      </c>
      <c r="J22" s="18">
        <f>SUM(J5:J21)</f>
        <v>0</v>
      </c>
      <c r="K22" s="18">
        <f>SUM(K5:K21)</f>
        <v>43471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36" t="s">
        <v>10</v>
      </c>
      <c r="B24" s="36"/>
      <c r="C24" s="5" t="s">
        <v>18</v>
      </c>
      <c r="D24" s="5" t="s">
        <v>19</v>
      </c>
      <c r="E24" s="5" t="s">
        <v>20</v>
      </c>
      <c r="F24" s="1"/>
      <c r="G24" s="36" t="s">
        <v>21</v>
      </c>
      <c r="H24" s="36"/>
      <c r="I24" s="36"/>
      <c r="J24" s="36"/>
      <c r="K24" s="36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37" t="s">
        <v>22</v>
      </c>
      <c r="B25" s="37"/>
      <c r="C25" s="19">
        <v>296847</v>
      </c>
      <c r="D25" s="19">
        <v>297673</v>
      </c>
      <c r="E25" s="20">
        <f>IF(C25="","",SUM(D25-C25))</f>
        <v>826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37" t="s">
        <v>25</v>
      </c>
      <c r="B26" s="37"/>
      <c r="C26" s="21">
        <v>1595</v>
      </c>
      <c r="D26" s="22"/>
      <c r="E26" s="21">
        <f>IF(C26="","",SUM(C26/E25))</f>
        <v>1.9309927360774819</v>
      </c>
      <c r="F26" s="1"/>
      <c r="G26" s="11" t="s">
        <v>26</v>
      </c>
      <c r="H26" s="12">
        <v>1595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37" t="s">
        <v>27</v>
      </c>
      <c r="B27" s="37"/>
      <c r="C27" s="21">
        <f>IF(H33="","",(H33))</f>
        <v>1700</v>
      </c>
      <c r="D27" s="22"/>
      <c r="E27" s="23">
        <f>SUM(C27/E22)</f>
        <v>2.379885765483257E-2</v>
      </c>
      <c r="F27" s="1"/>
      <c r="G27" s="11" t="s">
        <v>28</v>
      </c>
      <c r="H27" s="12">
        <v>105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41" t="s">
        <v>30</v>
      </c>
      <c r="B29" s="42"/>
      <c r="C29" s="43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44"/>
      <c r="B30" s="45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44"/>
      <c r="B31" s="45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44"/>
      <c r="B32" s="45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44"/>
      <c r="B33" s="45"/>
      <c r="C33" s="12"/>
      <c r="D33" s="1"/>
      <c r="E33" s="1"/>
      <c r="F33" s="1"/>
      <c r="G33" s="17" t="s">
        <v>17</v>
      </c>
      <c r="H33" s="18">
        <f>IF(H22="","",SUM(H26:H32))</f>
        <v>1700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46" t="s">
        <v>17</v>
      </c>
      <c r="B34" s="47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48" t="s">
        <v>31</v>
      </c>
      <c r="B36" s="48"/>
      <c r="C36" s="16">
        <f>SUM(H36+C34)</f>
        <v>-200</v>
      </c>
      <c r="D36" s="1"/>
      <c r="E36" s="1"/>
      <c r="F36" s="1"/>
      <c r="G36" s="27" t="s">
        <v>32</v>
      </c>
      <c r="H36" s="16">
        <f>IF(H33="","",SUM(H22-H33))</f>
        <v>-200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39" t="s">
        <v>40</v>
      </c>
      <c r="B38" s="39"/>
      <c r="C38" s="1"/>
      <c r="D38" s="1"/>
      <c r="E38" s="1"/>
      <c r="F38" s="1"/>
      <c r="G38" s="1"/>
      <c r="H38" s="1"/>
      <c r="I38" s="1"/>
      <c r="J38" s="1"/>
      <c r="K38" s="40" t="s">
        <v>33</v>
      </c>
      <c r="L38" s="40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40" t="s">
        <v>34</v>
      </c>
      <c r="B39" s="40"/>
      <c r="C39" s="1"/>
      <c r="D39" s="1"/>
      <c r="E39" s="1"/>
      <c r="F39" s="1"/>
      <c r="G39" s="1"/>
      <c r="H39" s="1"/>
      <c r="I39" s="1"/>
      <c r="J39" s="1"/>
      <c r="K39" s="40" t="s">
        <v>35</v>
      </c>
      <c r="L39" s="40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2:D22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2023-05-16T05:44:20Z</cp:lastPrinted>
  <dcterms:created xsi:type="dcterms:W3CDTF">2022-08-24T05:29:34Z</dcterms:created>
  <dcterms:modified xsi:type="dcterms:W3CDTF">2023-05-16T06:38:08Z</dcterms:modified>
</cp:coreProperties>
</file>